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Pol'!$A$1:$X$75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74" i="13"/>
  <c r="BA39" i="13"/>
  <c r="BA3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6" i="13"/>
  <c r="K26" i="13"/>
  <c r="O26" i="13"/>
  <c r="V26" i="13"/>
  <c r="G27" i="13"/>
  <c r="I27" i="13"/>
  <c r="I26" i="13" s="1"/>
  <c r="K27" i="13"/>
  <c r="M27" i="13"/>
  <c r="M26" i="13" s="1"/>
  <c r="O27" i="13"/>
  <c r="Q27" i="13"/>
  <c r="Q26" i="13" s="1"/>
  <c r="V27" i="13"/>
  <c r="G32" i="13"/>
  <c r="I32" i="13"/>
  <c r="I31" i="13" s="1"/>
  <c r="K32" i="13"/>
  <c r="M32" i="13"/>
  <c r="O32" i="13"/>
  <c r="Q32" i="13"/>
  <c r="Q31" i="13" s="1"/>
  <c r="V32" i="13"/>
  <c r="G34" i="13"/>
  <c r="G31" i="13" s="1"/>
  <c r="I34" i="13"/>
  <c r="K34" i="13"/>
  <c r="K31" i="13" s="1"/>
  <c r="O34" i="13"/>
  <c r="O31" i="13" s="1"/>
  <c r="Q34" i="13"/>
  <c r="V34" i="13"/>
  <c r="V31" i="13" s="1"/>
  <c r="I36" i="13"/>
  <c r="Q36" i="13"/>
  <c r="G37" i="13"/>
  <c r="G36" i="13" s="1"/>
  <c r="I37" i="13"/>
  <c r="K37" i="13"/>
  <c r="K36" i="13" s="1"/>
  <c r="O37" i="13"/>
  <c r="O36" i="13" s="1"/>
  <c r="Q37" i="13"/>
  <c r="V37" i="13"/>
  <c r="V36" i="13" s="1"/>
  <c r="G45" i="13"/>
  <c r="G44" i="13" s="1"/>
  <c r="I45" i="13"/>
  <c r="K45" i="13"/>
  <c r="K44" i="13" s="1"/>
  <c r="O45" i="13"/>
  <c r="O44" i="13" s="1"/>
  <c r="Q45" i="13"/>
  <c r="V45" i="13"/>
  <c r="V44" i="13" s="1"/>
  <c r="G47" i="13"/>
  <c r="I47" i="13"/>
  <c r="I44" i="13" s="1"/>
  <c r="K47" i="13"/>
  <c r="M47" i="13"/>
  <c r="O47" i="13"/>
  <c r="Q47" i="13"/>
  <c r="Q44" i="13" s="1"/>
  <c r="V47" i="13"/>
  <c r="G49" i="13"/>
  <c r="M49" i="13" s="1"/>
  <c r="I49" i="13"/>
  <c r="K49" i="13"/>
  <c r="O49" i="13"/>
  <c r="Q49" i="13"/>
  <c r="V49" i="13"/>
  <c r="G52" i="13"/>
  <c r="G51" i="13" s="1"/>
  <c r="I52" i="13"/>
  <c r="K52" i="13"/>
  <c r="K51" i="13" s="1"/>
  <c r="O52" i="13"/>
  <c r="O51" i="13" s="1"/>
  <c r="Q52" i="13"/>
  <c r="V52" i="13"/>
  <c r="V51" i="13" s="1"/>
  <c r="G54" i="13"/>
  <c r="I54" i="13"/>
  <c r="I51" i="13" s="1"/>
  <c r="K54" i="13"/>
  <c r="M54" i="13"/>
  <c r="O54" i="13"/>
  <c r="Q54" i="13"/>
  <c r="Q51" i="13" s="1"/>
  <c r="V54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K60" i="13"/>
  <c r="O60" i="13"/>
  <c r="Q60" i="13"/>
  <c r="V60" i="13"/>
  <c r="I62" i="13"/>
  <c r="Q62" i="13"/>
  <c r="G63" i="13"/>
  <c r="G62" i="13" s="1"/>
  <c r="I63" i="13"/>
  <c r="K63" i="13"/>
  <c r="K62" i="13" s="1"/>
  <c r="O63" i="13"/>
  <c r="O62" i="13" s="1"/>
  <c r="Q63" i="13"/>
  <c r="V63" i="13"/>
  <c r="V62" i="13" s="1"/>
  <c r="I65" i="13"/>
  <c r="Q65" i="13"/>
  <c r="G66" i="13"/>
  <c r="G65" i="13" s="1"/>
  <c r="I66" i="13"/>
  <c r="K66" i="13"/>
  <c r="K65" i="13" s="1"/>
  <c r="O66" i="13"/>
  <c r="O65" i="13" s="1"/>
  <c r="Q66" i="13"/>
  <c r="V66" i="13"/>
  <c r="V65" i="13" s="1"/>
  <c r="I68" i="13"/>
  <c r="Q68" i="13"/>
  <c r="G69" i="13"/>
  <c r="G68" i="13" s="1"/>
  <c r="I69" i="13"/>
  <c r="K69" i="13"/>
  <c r="K68" i="13" s="1"/>
  <c r="O69" i="13"/>
  <c r="O68" i="13" s="1"/>
  <c r="Q69" i="13"/>
  <c r="V69" i="13"/>
  <c r="V68" i="13" s="1"/>
  <c r="AE74" i="13"/>
  <c r="AF74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I16" i="1"/>
  <c r="I62" i="1"/>
  <c r="J61" i="1"/>
  <c r="J60" i="1"/>
  <c r="J59" i="1"/>
  <c r="J58" i="1"/>
  <c r="J57" i="1"/>
  <c r="J56" i="1"/>
  <c r="J55" i="1"/>
  <c r="J54" i="1"/>
  <c r="J53" i="1"/>
  <c r="J52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J62" i="1" l="1"/>
  <c r="A23" i="1"/>
  <c r="A24" i="1" s="1"/>
  <c r="G24" i="1" s="1"/>
  <c r="A27" i="1" s="1"/>
  <c r="A29" i="1" s="1"/>
  <c r="G29" i="1" s="1"/>
  <c r="G27" i="1" s="1"/>
  <c r="G28" i="1"/>
  <c r="M69" i="13"/>
  <c r="M68" i="13" s="1"/>
  <c r="M66" i="13"/>
  <c r="M65" i="13" s="1"/>
  <c r="M63" i="13"/>
  <c r="M62" i="13" s="1"/>
  <c r="M52" i="13"/>
  <c r="M51" i="13" s="1"/>
  <c r="M45" i="13"/>
  <c r="M44" i="13" s="1"/>
  <c r="M37" i="13"/>
  <c r="M36" i="13" s="1"/>
  <c r="M34" i="13"/>
  <c r="M31" i="13" s="1"/>
  <c r="M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43" i="1" l="1"/>
  <c r="J41" i="1"/>
  <c r="J39" i="1"/>
  <c r="J45" i="1" s="1"/>
  <c r="J44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<sst xmlns="http://schemas.openxmlformats.org/spreadsheetml/2006/main" count="464" uniqueCount="205">
  <si>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</si>
  <si>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</si>
  <si>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</si>
  <si>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</si>
  <si>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</si>
  <si>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</si>
  <si>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</si>
  <si>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</si>
  <si>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</si>
  <si>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</si>
  <si>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</si>
  <si>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</si>
  <si>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</si>
  <si>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</si>
  <si>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</si>
  <si>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</si>
  <si>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</si>
  <si>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</si>
  <si>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</si>
  <si>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</si>
  <si>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</si>
  <si>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</si>
  <si>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</si>
  <si>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</si>
  <si>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</si>
  <si>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</si>
  <si>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</si>
  <si>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</si>
  <si>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</si>
  <si>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</si>
  <si>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</si>
  <si>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</si>
  <si>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</si>
  <si>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</si>
  <si>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</si>
  <si>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</si>
  <si>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</si>
  <si>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</si>
  <si>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</si>
  <si>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</si>
  <si>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</si>
  <si>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</si>
  <si>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</si>
  <si>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ELP_20</t>
  </si>
  <si>
    <t>UMÍSTĚNÍ ELEKTRONICKÝCH INFO. PANELŮ SPOL. DPMB, a.s.  - BRNO - KLUSÁČKOVA - k.ú. ŽABOVŘESKY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</si>
  <si>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</si>
  <si>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</si>
  <si>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</si>
  <si>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</si>
  <si>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</si>
  <si>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</si>
  <si>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</si>
  <si>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</si>
  <si>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</si>
  <si>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</si>
  <si>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</si>
  <si>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</si>
  <si>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</si>
  <si>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</si>
  <si>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</si>
  <si>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</si>
  <si>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</si>
  <si>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</si>
  <si>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</si>
  <si>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</si>
  <si>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</si>
  <si>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</si>
  <si>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</si>
  <si>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</si>
  <si>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</si>
  <si>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M52</t>
  </si>
  <si>
    <t>Montáž zař.pro obsluhu dopravy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</si>
  <si>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</si>
  <si>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</si>
  <si>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</si>
  <si>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</si>
  <si>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</si>
  <si>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</si>
  <si>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</si>
  <si>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</si>
  <si>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</si>
  <si>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</si>
  <si>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</si>
  <si>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</si>
  <si>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</si>
  <si>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</si>
  <si>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</si>
  <si>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</si>
  <si>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</si>
  <si>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</si>
  <si>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</si>
  <si>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</si>
  <si>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</si>
  <si>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</si>
  <si>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</si>
  <si>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</si>
  <si>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</si>
  <si>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</si>
  <si>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</si>
  <si>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</si>
  <si>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</si>
  <si>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</si>
  <si>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</si>
  <si>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</si>
  <si>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</si>
  <si>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</si>
  <si>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</si>
  <si>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</si>
  <si>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</si>
  <si>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</si>
  <si>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</si>
  <si>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</si>
  <si>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</si>
  <si>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</si>
  <si>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</si>
  <si>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</si>
  <si>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</si>
  <si>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</si>
  <si>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</si>
  <si>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</si>
  <si>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</si>
  <si>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</si>
  <si>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</si>
  <si>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</si>
  <si>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</si>
  <si>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</si>
  <si>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</si>
  <si>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</si>
  <si>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</si>
  <si>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</si>
  <si>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</si>
  <si>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</si>
  <si>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</si>
  <si>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</si>
  <si>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</si>
  <si>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</si>
  <si>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</si>
  <si>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</si>
  <si>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</si>
  <si>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</si>
  <si>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</si>
  <si>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</si>
  <si>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</si>
  <si>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</si>
  <si>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</si>
  <si>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</si>
  <si>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</si>
  <si>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</si>
  <si>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941955001R00</t>
  </si>
  <si>
    <t>Lešení lehké pracovní pomocné pomocné, o výšce lešeňové podlahy do 1,2 m</t>
  </si>
  <si>
    <t>m2</t>
  </si>
  <si>
    <t>800-3</t>
  </si>
  <si>
    <t>RTS 19/ II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</si>
  <si>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</si>
  <si>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</si>
  <si>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</si>
  <si>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</si>
  <si>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</si>
  <si>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</si>
  <si>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</si>
  <si>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</si>
  <si>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</si>
  <si>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</si>
  <si>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</si>
  <si>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</si>
  <si>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</si>
  <si>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</si>
  <si>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SPI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</si>
  <si>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</si>
  <si>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</si>
  <si>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2, : </t>
  </si>
  <si>
    <t>Součet: : 0,00605</t>
  </si>
  <si>
    <t>210100002</t>
  </si>
  <si>
    <t>ukončení vodičů včetně zapojení do 6mm2</t>
  </si>
  <si>
    <t>ks</t>
  </si>
  <si>
    <t>POL1_1</t>
  </si>
  <si>
    <t>210100003</t>
  </si>
  <si>
    <t>ukončení vodičů včetně zapojení do 16mm2</t>
  </si>
  <si>
    <t>210100641</t>
  </si>
  <si>
    <t>koncovka pro plastové kabely do 4x16mm2 /1kV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</si>
  <si>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</si>
  <si>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</si>
  <si>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</si>
  <si>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</si>
  <si>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</si>
  <si>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</si>
  <si>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</si>
  <si>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projektová dokumentace skutečného provedení</t>
  </si>
  <si>
    <t>R-položka</t>
  </si>
  <si>
    <t>POL12_0</t>
  </si>
  <si>
    <t>00002</t>
  </si>
  <si>
    <t>geodetické zaměření kabelového vedení (l=241m)</t>
  </si>
  <si>
    <t>objem</t>
  </si>
  <si>
    <t>OPN</t>
  </si>
  <si>
    <t>POL13_0</t>
  </si>
  <si>
    <t>koncovka pro plastové Cu kabely do 4x16mm2 / 1kV</t>
  </si>
  <si>
    <t>Specifikace</t>
  </si>
  <si>
    <t>POL3_0</t>
  </si>
  <si>
    <t>320410001</t>
  </si>
  <si>
    <t>celková prohlídka el. zařízení a vyhotovení revizní zprávy do objemu 50.000,-Kč montážních prací</t>
  </si>
  <si>
    <t>M52_01_ELP3</t>
  </si>
  <si>
    <t>D + M Elektronického informačního panelu</t>
  </si>
  <si>
    <t xml:space="preserve">ks    </t>
  </si>
  <si>
    <t xml:space="preserve">D-04 : 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</si>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</sst>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SUMIF(F52:F61,A16,I52:I61)+SUMIF(F52:F61,"PSU",I52:I61)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SUMIF(F52:F61,A17,I52:I61)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SUMIF(F52:F61,A18,I52:I61)</f>
        <v>0</v>
      </c>
      <c r="J18" s="85"/>
    </row>
    <row r="19" spans="1:10" ht="23.25" customHeight="1" x14ac:dyDescent="0.2">
      <c r="A19" s="194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SUMIF(F52:F61,A19,I52:I61)</f>
        <v>0</v>
      </c>
      <c r="J19" s="85"/>
    </row>
    <row r="20" spans="1:10" ht="23.25" customHeight="1" x14ac:dyDescent="0.2">
      <c r="A20" s="194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SUMIF(F52:F61,A20,I52:I61)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Pol'!AE74</f>
        <v>0</v>
      </c>
      <c r="G39" s="148">
        <f>'00 00 Naklady'!AF26+'01 01 Pol'!AF74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Pol'!AE74</f>
        <v>0</v>
      </c>
      <c r="G43" s="154">
        <f>'01 01 Pol'!AF74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Pol'!AE74</f>
        <v>0</v>
      </c>
      <c r="G44" s="149">
        <f>'01 01 Pol'!AF74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IF(I62=0,"",I52/I62*100)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IF(I62=0,"",I53/I62*100)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Pol'!G31</f>
        <v>0</v>
      </c>
      <c r="J54" s="188" t="str">
        <f>IF(I62=0,"",I54/I62*100)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Pol'!G36</f>
        <v>0</v>
      </c>
      <c r="J55" s="188" t="str">
        <f>IF(I62=0,"",I55/I62*100)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Pol'!G44</f>
        <v>0</v>
      </c>
      <c r="J56" s="188" t="str">
        <f>IF(I62=0,"",I56/I62*100)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26</v>
      </c>
      <c r="G57" s="191"/>
      <c r="H57" s="191"/>
      <c r="I57" s="191">
        <f>'01 01 Pol'!G51</f>
        <v>0</v>
      </c>
      <c r="J57" s="188" t="str">
        <f>IF(I62=0,"",I57/I62*100)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26</v>
      </c>
      <c r="G58" s="191"/>
      <c r="H58" s="191"/>
      <c r="I58" s="191">
        <f>'01 01 Pol'!G62</f>
        <v>0</v>
      </c>
      <c r="J58" s="188" t="str">
        <f>IF(I62=0,"",I58/I62*100)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26</v>
      </c>
      <c r="G59" s="191"/>
      <c r="H59" s="191"/>
      <c r="I59" s="191">
        <f>'01 01 Pol'!G65</f>
        <v>0</v>
      </c>
      <c r="J59" s="188" t="str">
        <f>IF(I62=0,"",I59/I62*100)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26</v>
      </c>
      <c r="G60" s="191"/>
      <c r="H60" s="191"/>
      <c r="I60" s="191">
        <f>'01 01 Pol'!G68</f>
        <v>0</v>
      </c>
      <c r="J60" s="188" t="str">
        <f>IF(I62=0,"",I60/I62*100)</f>
        <v/>
      </c>
    </row>
    <row r="61" spans="1:10" ht="36.75" customHeight="1" x14ac:dyDescent="0.2">
      <c r="A61" s="177"/>
      <c r="B61" s="182" t="s">
        <v>72</v>
      </c>
      <c r="C61" s="183" t="s">
        <v>28</v>
      </c>
      <c r="D61" s="184"/>
      <c r="E61" s="184"/>
      <c r="F61" s="190" t="s">
        <v>72</v>
      </c>
      <c r="G61" s="191"/>
      <c r="H61" s="191"/>
      <c r="I61" s="191">
        <f>'00 00 Naklady'!G8</f>
        <v>0</v>
      </c>
      <c r="J61" s="188" t="str">
        <f>IF(I62=0,"",I61/I62*100)</f>
        <v/>
      </c>
    </row>
    <row r="62" spans="1:10" ht="25.5" customHeight="1" x14ac:dyDescent="0.2">
      <c r="A62" s="178"/>
      <c r="B62" s="185" t="s">
        <v>1</v>
      </c>
      <c r="C62" s="186"/>
      <c r="D62" s="187"/>
      <c r="E62" s="187"/>
      <c r="F62" s="192"/>
      <c r="G62" s="193"/>
      <c r="H62" s="193"/>
      <c r="I62" s="193">
        <f>SUM(I52:I61)</f>
        <v>0</v>
      </c>
      <c r="J62" s="189">
        <f>SUM(J52:J61)</f>
        <v>0</v>
      </c>
    </row>
    <row r="63" spans="1:10" x14ac:dyDescent="0.2">
      <c r="F63" s="133"/>
      <c r="G63" s="133"/>
      <c r="H63" s="133"/>
      <c r="I63" s="133"/>
      <c r="J63" s="134"/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77</v>
      </c>
      <c r="AG3" t="s">
        <v>78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29</v>
      </c>
      <c r="H6" s="209" t="s">
        <v>30</v>
      </c>
      <c r="I6" s="209" t="s">
        <v>86</v>
      </c>
      <c r="J6" s="209" t="s">
        <v>31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101</v>
      </c>
      <c r="B8" s="222" t="s">
        <v>72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102</v>
      </c>
    </row>
    <row r="9" spans="1:60" outlineLevel="1" x14ac:dyDescent="0.2">
      <c r="A9" s="227">
        <v>1</v>
      </c>
      <c r="B9" s="228" t="s">
        <v>103</v>
      </c>
      <c r="C9" s="240" t="s">
        <v>104</v>
      </c>
      <c r="D9" s="229" t="s">
        <v>105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106</v>
      </c>
      <c r="T9" s="233" t="s">
        <v>107</v>
      </c>
      <c r="U9" s="219">
        <v>0</v>
      </c>
      <c r="V9" s="219">
        <f>ROUND(E9*U9,2)</f>
        <v>0</v>
      </c>
      <c r="W9" s="219"/>
      <c r="X9" s="219" t="s">
        <v>108</v>
      </c>
      <c r="Y9" s="210"/>
      <c r="Z9" s="210"/>
      <c r="AA9" s="210"/>
      <c r="AB9" s="210"/>
      <c r="AC9" s="210"/>
      <c r="AD9" s="210"/>
      <c r="AE9" s="210"/>
      <c r="AF9" s="210"/>
      <c r="AG9" s="210" t="s">
        <v>109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110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111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113</v>
      </c>
      <c r="C12" s="240" t="s">
        <v>114</v>
      </c>
      <c r="D12" s="229" t="s">
        <v>105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106</v>
      </c>
      <c r="T12" s="233" t="s">
        <v>107</v>
      </c>
      <c r="U12" s="219">
        <v>0</v>
      </c>
      <c r="V12" s="219">
        <f>ROUND(E12*U12,2)</f>
        <v>0</v>
      </c>
      <c r="W12" s="219"/>
      <c r="X12" s="219" t="s">
        <v>108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109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115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111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112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116</v>
      </c>
      <c r="C15" s="240" t="s">
        <v>117</v>
      </c>
      <c r="D15" s="229" t="s">
        <v>105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106</v>
      </c>
      <c r="T15" s="233" t="s">
        <v>107</v>
      </c>
      <c r="U15" s="219">
        <v>0</v>
      </c>
      <c r="V15" s="219">
        <f>ROUND(E15*U15,2)</f>
        <v>0</v>
      </c>
      <c r="W15" s="219"/>
      <c r="X15" s="219" t="s">
        <v>108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109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118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111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119</v>
      </c>
      <c r="C18" s="240" t="s">
        <v>120</v>
      </c>
      <c r="D18" s="229" t="s">
        <v>105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106</v>
      </c>
      <c r="T18" s="233" t="s">
        <v>107</v>
      </c>
      <c r="U18" s="219">
        <v>0</v>
      </c>
      <c r="V18" s="219">
        <f>ROUND(E18*U18,2)</f>
        <v>0</v>
      </c>
      <c r="W18" s="219"/>
      <c r="X18" s="219" t="s">
        <v>108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109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121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111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112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122</v>
      </c>
      <c r="C21" s="240" t="s">
        <v>123</v>
      </c>
      <c r="D21" s="229" t="s">
        <v>105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124</v>
      </c>
      <c r="T21" s="233" t="s">
        <v>107</v>
      </c>
      <c r="U21" s="219">
        <v>0</v>
      </c>
      <c r="V21" s="219">
        <f>ROUND(E21*U21,2)</f>
        <v>0</v>
      </c>
      <c r="W21" s="219"/>
      <c r="X21" s="219" t="s">
        <v>108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109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112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125</v>
      </c>
      <c r="C23" s="240" t="s">
        <v>126</v>
      </c>
      <c r="D23" s="229" t="s">
        <v>105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124</v>
      </c>
      <c r="T23" s="233" t="s">
        <v>107</v>
      </c>
      <c r="U23" s="219">
        <v>0</v>
      </c>
      <c r="V23" s="219">
        <f>ROUND(E23*U23,2)</f>
        <v>0</v>
      </c>
      <c r="W23" s="219"/>
      <c r="X23" s="219" t="s">
        <v>108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109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112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88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127</v>
      </c>
    </row>
    <row r="27" spans="1:60" x14ac:dyDescent="0.2">
      <c r="C27" s="246"/>
      <c r="D27" s="10"/>
      <c r="AG27" t="s">
        <v>128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76</v>
      </c>
      <c r="AG3" t="s">
        <v>78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79</v>
      </c>
    </row>
    <row r="5" spans="1:60" x14ac:dyDescent="0.2">
      <c r="D5" s="10"/>
    </row>
    <row r="6" spans="1:60" ht="38.25" x14ac:dyDescent="0.2">
      <c r="A6" s="206" t="s">
        <v>80</v>
      </c>
      <c r="B6" s="208" t="s">
        <v>81</v>
      </c>
      <c r="C6" s="208" t="s">
        <v>82</v>
      </c>
      <c r="D6" s="207" t="s">
        <v>83</v>
      </c>
      <c r="E6" s="206" t="s">
        <v>84</v>
      </c>
      <c r="F6" s="205" t="s">
        <v>85</v>
      </c>
      <c r="G6" s="206" t="s">
        <v>29</v>
      </c>
      <c r="H6" s="209" t="s">
        <v>30</v>
      </c>
      <c r="I6" s="209" t="s">
        <v>86</v>
      </c>
      <c r="J6" s="209" t="s">
        <v>31</v>
      </c>
      <c r="K6" s="209" t="s">
        <v>87</v>
      </c>
      <c r="L6" s="209" t="s">
        <v>88</v>
      </c>
      <c r="M6" s="209" t="s">
        <v>89</v>
      </c>
      <c r="N6" s="209" t="s">
        <v>90</v>
      </c>
      <c r="O6" s="209" t="s">
        <v>91</v>
      </c>
      <c r="P6" s="209" t="s">
        <v>92</v>
      </c>
      <c r="Q6" s="209" t="s">
        <v>93</v>
      </c>
      <c r="R6" s="209" t="s">
        <v>94</v>
      </c>
      <c r="S6" s="209" t="s">
        <v>95</v>
      </c>
      <c r="T6" s="209" t="s">
        <v>96</v>
      </c>
      <c r="U6" s="209" t="s">
        <v>97</v>
      </c>
      <c r="V6" s="209" t="s">
        <v>98</v>
      </c>
      <c r="W6" s="209" t="s">
        <v>99</v>
      </c>
      <c r="X6" s="209" t="s">
        <v>100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101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102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124</v>
      </c>
      <c r="T9" s="233" t="s">
        <v>107</v>
      </c>
      <c r="U9" s="219">
        <v>0</v>
      </c>
      <c r="V9" s="219">
        <f>ROUND(E9*U9,2)</f>
        <v>0</v>
      </c>
      <c r="W9" s="219"/>
      <c r="X9" s="219" t="s">
        <v>130</v>
      </c>
      <c r="Y9" s="210"/>
      <c r="Z9" s="210"/>
      <c r="AA9" s="210"/>
      <c r="AB9" s="210"/>
      <c r="AC9" s="210"/>
      <c r="AD9" s="210"/>
      <c r="AE9" s="210"/>
      <c r="AF9" s="210"/>
      <c r="AG9" s="210" t="s">
        <v>131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132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133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134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135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133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136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133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137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138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133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139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133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140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133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141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133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142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133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143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144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133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145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133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146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133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147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133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112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101</v>
      </c>
      <c r="B26" s="222" t="s">
        <v>56</v>
      </c>
      <c r="C26" s="239" t="s">
        <v>57</v>
      </c>
      <c r="D26" s="223"/>
      <c r="E26" s="224"/>
      <c r="F26" s="225"/>
      <c r="G26" s="225">
        <f>SUMIF(AG27:AG30,"&lt;&gt;NOR",G27:G30)</f>
        <v>0</v>
      </c>
      <c r="H26" s="225"/>
      <c r="I26" s="225">
        <f>SUM(I27:I30)</f>
        <v>0</v>
      </c>
      <c r="J26" s="225"/>
      <c r="K26" s="225">
        <f>SUM(K27:K30)</f>
        <v>0</v>
      </c>
      <c r="L26" s="225"/>
      <c r="M26" s="225">
        <f>SUM(M27:M30)</f>
        <v>0</v>
      </c>
      <c r="N26" s="225"/>
      <c r="O26" s="225">
        <f>SUM(O27:O30)</f>
        <v>0.01</v>
      </c>
      <c r="P26" s="225"/>
      <c r="Q26" s="225">
        <f>SUM(Q27:Q30)</f>
        <v>0</v>
      </c>
      <c r="R26" s="225"/>
      <c r="S26" s="225"/>
      <c r="T26" s="226"/>
      <c r="U26" s="220"/>
      <c r="V26" s="220">
        <f>SUM(V27:V30)</f>
        <v>0.9</v>
      </c>
      <c r="W26" s="220"/>
      <c r="X26" s="220"/>
      <c r="AG26" t="s">
        <v>102</v>
      </c>
    </row>
    <row r="27" spans="1:60" outlineLevel="1" x14ac:dyDescent="0.2">
      <c r="A27" s="227">
        <v>2</v>
      </c>
      <c r="B27" s="228" t="s">
        <v>148</v>
      </c>
      <c r="C27" s="240" t="s">
        <v>149</v>
      </c>
      <c r="D27" s="229" t="s">
        <v>150</v>
      </c>
      <c r="E27" s="230">
        <v>5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1.2099999999999999E-3</v>
      </c>
      <c r="O27" s="232">
        <f>ROUND(E27*N27,2)</f>
        <v>0.01</v>
      </c>
      <c r="P27" s="232">
        <v>0</v>
      </c>
      <c r="Q27" s="232">
        <f>ROUND(E27*P27,2)</f>
        <v>0</v>
      </c>
      <c r="R27" s="232" t="s">
        <v>151</v>
      </c>
      <c r="S27" s="232" t="s">
        <v>106</v>
      </c>
      <c r="T27" s="233" t="s">
        <v>152</v>
      </c>
      <c r="U27" s="219">
        <v>0.18</v>
      </c>
      <c r="V27" s="219">
        <f>ROUND(E27*U27,2)</f>
        <v>0.9</v>
      </c>
      <c r="W27" s="219"/>
      <c r="X27" s="219" t="s">
        <v>130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131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153</v>
      </c>
      <c r="D28" s="247"/>
      <c r="E28" s="248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133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154</v>
      </c>
      <c r="D29" s="247"/>
      <c r="E29" s="248">
        <v>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133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2"/>
      <c r="D30" s="235"/>
      <c r="E30" s="235"/>
      <c r="F30" s="235"/>
      <c r="G30" s="235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112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1" t="s">
        <v>101</v>
      </c>
      <c r="B31" s="222" t="s">
        <v>58</v>
      </c>
      <c r="C31" s="239" t="s">
        <v>59</v>
      </c>
      <c r="D31" s="223"/>
      <c r="E31" s="224"/>
      <c r="F31" s="225"/>
      <c r="G31" s="225">
        <f>SUMIF(AG32:AG35,"&lt;&gt;NOR",G32:G35)</f>
        <v>0</v>
      </c>
      <c r="H31" s="225"/>
      <c r="I31" s="225">
        <f>SUM(I32:I35)</f>
        <v>0</v>
      </c>
      <c r="J31" s="225"/>
      <c r="K31" s="225">
        <f>SUM(K32:K35)</f>
        <v>0</v>
      </c>
      <c r="L31" s="225"/>
      <c r="M31" s="225">
        <f>SUM(M32:M35)</f>
        <v>0</v>
      </c>
      <c r="N31" s="225"/>
      <c r="O31" s="225">
        <f>SUM(O32:O35)</f>
        <v>0</v>
      </c>
      <c r="P31" s="225"/>
      <c r="Q31" s="225">
        <f>SUM(Q32:Q35)</f>
        <v>0</v>
      </c>
      <c r="R31" s="225"/>
      <c r="S31" s="225"/>
      <c r="T31" s="226"/>
      <c r="U31" s="220"/>
      <c r="V31" s="220">
        <f>SUM(V32:V35)</f>
        <v>0</v>
      </c>
      <c r="W31" s="220"/>
      <c r="X31" s="220"/>
      <c r="AG31" t="s">
        <v>102</v>
      </c>
    </row>
    <row r="32" spans="1:60" ht="22.5" outlineLevel="1" x14ac:dyDescent="0.2">
      <c r="A32" s="227">
        <v>3</v>
      </c>
      <c r="B32" s="228" t="s">
        <v>155</v>
      </c>
      <c r="C32" s="240" t="s">
        <v>156</v>
      </c>
      <c r="D32" s="229" t="s">
        <v>0</v>
      </c>
      <c r="E32" s="230">
        <v>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 t="s">
        <v>124</v>
      </c>
      <c r="T32" s="233" t="s">
        <v>107</v>
      </c>
      <c r="U32" s="219">
        <v>0</v>
      </c>
      <c r="V32" s="219">
        <f>ROUND(E32*U32,2)</f>
        <v>0</v>
      </c>
      <c r="W32" s="219"/>
      <c r="X32" s="219" t="s">
        <v>108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3"/>
      <c r="D33" s="237"/>
      <c r="E33" s="237"/>
      <c r="F33" s="237"/>
      <c r="G33" s="237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112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4</v>
      </c>
      <c r="B34" s="228" t="s">
        <v>158</v>
      </c>
      <c r="C34" s="240" t="s">
        <v>159</v>
      </c>
      <c r="D34" s="229" t="s">
        <v>0</v>
      </c>
      <c r="E34" s="230">
        <v>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 t="s">
        <v>124</v>
      </c>
      <c r="T34" s="233" t="s">
        <v>107</v>
      </c>
      <c r="U34" s="219">
        <v>0</v>
      </c>
      <c r="V34" s="219">
        <f>ROUND(E34*U34,2)</f>
        <v>0</v>
      </c>
      <c r="W34" s="219"/>
      <c r="X34" s="219" t="s">
        <v>108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43"/>
      <c r="D35" s="237"/>
      <c r="E35" s="237"/>
      <c r="F35" s="237"/>
      <c r="G35" s="237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112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21" t="s">
        <v>101</v>
      </c>
      <c r="B36" s="222" t="s">
        <v>60</v>
      </c>
      <c r="C36" s="239" t="s">
        <v>61</v>
      </c>
      <c r="D36" s="223"/>
      <c r="E36" s="224"/>
      <c r="F36" s="225"/>
      <c r="G36" s="225">
        <f>SUMIF(AG37:AG43,"&lt;&gt;NOR",G37:G43)</f>
        <v>0</v>
      </c>
      <c r="H36" s="225"/>
      <c r="I36" s="225">
        <f>SUM(I37:I43)</f>
        <v>0</v>
      </c>
      <c r="J36" s="225"/>
      <c r="K36" s="225">
        <f>SUM(K37:K43)</f>
        <v>0</v>
      </c>
      <c r="L36" s="225"/>
      <c r="M36" s="225">
        <f>SUM(M37:M43)</f>
        <v>0</v>
      </c>
      <c r="N36" s="225"/>
      <c r="O36" s="225">
        <f>SUM(O37:O43)</f>
        <v>0</v>
      </c>
      <c r="P36" s="225"/>
      <c r="Q36" s="225">
        <f>SUM(Q37:Q43)</f>
        <v>0</v>
      </c>
      <c r="R36" s="225"/>
      <c r="S36" s="225"/>
      <c r="T36" s="226"/>
      <c r="U36" s="220"/>
      <c r="V36" s="220">
        <f>SUM(V37:V43)</f>
        <v>0</v>
      </c>
      <c r="W36" s="220"/>
      <c r="X36" s="220"/>
      <c r="AG36" t="s">
        <v>102</v>
      </c>
    </row>
    <row r="37" spans="1:60" outlineLevel="1" x14ac:dyDescent="0.2">
      <c r="A37" s="227">
        <v>5</v>
      </c>
      <c r="B37" s="228" t="s">
        <v>160</v>
      </c>
      <c r="C37" s="240" t="s">
        <v>161</v>
      </c>
      <c r="D37" s="229" t="s">
        <v>162</v>
      </c>
      <c r="E37" s="230">
        <v>6.0499999999999998E-3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163</v>
      </c>
      <c r="S37" s="232" t="s">
        <v>106</v>
      </c>
      <c r="T37" s="233" t="s">
        <v>152</v>
      </c>
      <c r="U37" s="219">
        <v>0.60899999999999999</v>
      </c>
      <c r="V37" s="219">
        <f>ROUND(E37*U37,2)</f>
        <v>0</v>
      </c>
      <c r="W37" s="219"/>
      <c r="X37" s="219" t="s">
        <v>164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165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7"/>
      <c r="B38" s="218"/>
      <c r="C38" s="252" t="s">
        <v>166</v>
      </c>
      <c r="D38" s="249"/>
      <c r="E38" s="249"/>
      <c r="F38" s="249"/>
      <c r="G38" s="24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167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6" t="str">
        <f>C38</f>
        <v>na novostavbách a změnách objektů pro oplocení (815 2 JKSo), objekty zvláštní pro chov živočichů (815 3 JKSO), objekty pozemní různé (815 9 JKSO)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3" t="s">
        <v>168</v>
      </c>
      <c r="D39" s="250"/>
      <c r="E39" s="250"/>
      <c r="F39" s="250"/>
      <c r="G39" s="250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167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6" t="str">
        <f>C39</f>
        <v>se svislou nosnou konstrukcí monolitickou betonovou tyčovou nebo plošnou ( KMCH 2 a 3 - JKSO šesté místo)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169</v>
      </c>
      <c r="D40" s="247"/>
      <c r="E40" s="248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170</v>
      </c>
      <c r="D41" s="247"/>
      <c r="E41" s="248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133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171</v>
      </c>
      <c r="D42" s="247"/>
      <c r="E42" s="248">
        <v>6.0499999999999998E-3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133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2"/>
      <c r="D43" s="235"/>
      <c r="E43" s="235"/>
      <c r="F43" s="235"/>
      <c r="G43" s="235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112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21" t="s">
        <v>101</v>
      </c>
      <c r="B44" s="222" t="s">
        <v>62</v>
      </c>
      <c r="C44" s="239" t="s">
        <v>63</v>
      </c>
      <c r="D44" s="223"/>
      <c r="E44" s="224"/>
      <c r="F44" s="225"/>
      <c r="G44" s="225">
        <f>SUMIF(AG45:AG50,"&lt;&gt;NOR",G45:G50)</f>
        <v>0</v>
      </c>
      <c r="H44" s="225"/>
      <c r="I44" s="225">
        <f>SUM(I45:I50)</f>
        <v>0</v>
      </c>
      <c r="J44" s="225"/>
      <c r="K44" s="225">
        <f>SUM(K45:K50)</f>
        <v>0</v>
      </c>
      <c r="L44" s="225"/>
      <c r="M44" s="225">
        <f>SUM(M45:M50)</f>
        <v>0</v>
      </c>
      <c r="N44" s="225"/>
      <c r="O44" s="225">
        <f>SUM(O45:O50)</f>
        <v>0</v>
      </c>
      <c r="P44" s="225"/>
      <c r="Q44" s="225">
        <f>SUM(Q45:Q50)</f>
        <v>0</v>
      </c>
      <c r="R44" s="225"/>
      <c r="S44" s="225"/>
      <c r="T44" s="226"/>
      <c r="U44" s="220"/>
      <c r="V44" s="220">
        <f>SUM(V45:V50)</f>
        <v>0</v>
      </c>
      <c r="W44" s="220"/>
      <c r="X44" s="220"/>
      <c r="AG44" t="s">
        <v>102</v>
      </c>
    </row>
    <row r="45" spans="1:60" outlineLevel="1" x14ac:dyDescent="0.2">
      <c r="A45" s="227">
        <v>6</v>
      </c>
      <c r="B45" s="228" t="s">
        <v>172</v>
      </c>
      <c r="C45" s="240" t="s">
        <v>173</v>
      </c>
      <c r="D45" s="229" t="s">
        <v>174</v>
      </c>
      <c r="E45" s="230">
        <v>18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 t="s">
        <v>124</v>
      </c>
      <c r="T45" s="233" t="s">
        <v>107</v>
      </c>
      <c r="U45" s="219">
        <v>0</v>
      </c>
      <c r="V45" s="219">
        <f>ROUND(E45*U45,2)</f>
        <v>0</v>
      </c>
      <c r="W45" s="219"/>
      <c r="X45" s="219" t="s">
        <v>130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175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3"/>
      <c r="D46" s="237"/>
      <c r="E46" s="237"/>
      <c r="F46" s="237"/>
      <c r="G46" s="237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112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27">
        <v>7</v>
      </c>
      <c r="B47" s="228" t="s">
        <v>176</v>
      </c>
      <c r="C47" s="240" t="s">
        <v>177</v>
      </c>
      <c r="D47" s="229" t="s">
        <v>174</v>
      </c>
      <c r="E47" s="230">
        <v>4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 t="s">
        <v>124</v>
      </c>
      <c r="T47" s="233" t="s">
        <v>107</v>
      </c>
      <c r="U47" s="219">
        <v>0</v>
      </c>
      <c r="V47" s="219">
        <f>ROUND(E47*U47,2)</f>
        <v>0</v>
      </c>
      <c r="W47" s="219"/>
      <c r="X47" s="219" t="s">
        <v>130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175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3"/>
      <c r="D48" s="237"/>
      <c r="E48" s="237"/>
      <c r="F48" s="237"/>
      <c r="G48" s="237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112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>
        <v>8</v>
      </c>
      <c r="B49" s="228" t="s">
        <v>178</v>
      </c>
      <c r="C49" s="240" t="s">
        <v>179</v>
      </c>
      <c r="D49" s="229" t="s">
        <v>174</v>
      </c>
      <c r="E49" s="230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 t="s">
        <v>124</v>
      </c>
      <c r="T49" s="233" t="s">
        <v>107</v>
      </c>
      <c r="U49" s="219">
        <v>0</v>
      </c>
      <c r="V49" s="219">
        <f>ROUND(E49*U49,2)</f>
        <v>0</v>
      </c>
      <c r="W49" s="219"/>
      <c r="X49" s="219" t="s">
        <v>130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175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3"/>
      <c r="D50" s="237"/>
      <c r="E50" s="237"/>
      <c r="F50" s="237"/>
      <c r="G50" s="237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112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">
      <c r="A51" s="221" t="s">
        <v>101</v>
      </c>
      <c r="B51" s="222" t="s">
        <v>64</v>
      </c>
      <c r="C51" s="239" t="s">
        <v>65</v>
      </c>
      <c r="D51" s="223"/>
      <c r="E51" s="224"/>
      <c r="F51" s="225"/>
      <c r="G51" s="225">
        <f>SUMIF(AG52:AG61,"&lt;&gt;NOR",G52:G61)</f>
        <v>0</v>
      </c>
      <c r="H51" s="225"/>
      <c r="I51" s="225">
        <f>SUM(I52:I61)</f>
        <v>0</v>
      </c>
      <c r="J51" s="225"/>
      <c r="K51" s="225">
        <f>SUM(K52:K61)</f>
        <v>0</v>
      </c>
      <c r="L51" s="225"/>
      <c r="M51" s="225">
        <f>SUM(M52:M61)</f>
        <v>0</v>
      </c>
      <c r="N51" s="225"/>
      <c r="O51" s="225">
        <f>SUM(O52:O61)</f>
        <v>0</v>
      </c>
      <c r="P51" s="225"/>
      <c r="Q51" s="225">
        <f>SUM(Q52:Q61)</f>
        <v>0</v>
      </c>
      <c r="R51" s="225"/>
      <c r="S51" s="225"/>
      <c r="T51" s="226"/>
      <c r="U51" s="220"/>
      <c r="V51" s="220">
        <f>SUM(V52:V61)</f>
        <v>0</v>
      </c>
      <c r="W51" s="220"/>
      <c r="X51" s="220"/>
      <c r="AG51" t="s">
        <v>102</v>
      </c>
    </row>
    <row r="52" spans="1:60" outlineLevel="1" x14ac:dyDescent="0.2">
      <c r="A52" s="227">
        <v>9</v>
      </c>
      <c r="B52" s="228" t="s">
        <v>180</v>
      </c>
      <c r="C52" s="240" t="s">
        <v>181</v>
      </c>
      <c r="D52" s="229" t="s">
        <v>174</v>
      </c>
      <c r="E52" s="230">
        <v>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/>
      <c r="S52" s="232" t="s">
        <v>124</v>
      </c>
      <c r="T52" s="233" t="s">
        <v>107</v>
      </c>
      <c r="U52" s="219">
        <v>0</v>
      </c>
      <c r="V52" s="219">
        <f>ROUND(E52*U52,2)</f>
        <v>0</v>
      </c>
      <c r="W52" s="219"/>
      <c r="X52" s="219" t="s">
        <v>130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131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3"/>
      <c r="D53" s="237"/>
      <c r="E53" s="237"/>
      <c r="F53" s="237"/>
      <c r="G53" s="237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112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7">
        <v>10</v>
      </c>
      <c r="B54" s="228" t="s">
        <v>182</v>
      </c>
      <c r="C54" s="240" t="s">
        <v>183</v>
      </c>
      <c r="D54" s="229" t="s">
        <v>174</v>
      </c>
      <c r="E54" s="230">
        <v>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/>
      <c r="S54" s="232" t="s">
        <v>124</v>
      </c>
      <c r="T54" s="233" t="s">
        <v>107</v>
      </c>
      <c r="U54" s="219">
        <v>0</v>
      </c>
      <c r="V54" s="219">
        <f>ROUND(E54*U54,2)</f>
        <v>0</v>
      </c>
      <c r="W54" s="219"/>
      <c r="X54" s="219" t="s">
        <v>130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131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3"/>
      <c r="D55" s="237"/>
      <c r="E55" s="237"/>
      <c r="F55" s="237"/>
      <c r="G55" s="237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112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7">
        <v>11</v>
      </c>
      <c r="B56" s="228" t="s">
        <v>184</v>
      </c>
      <c r="C56" s="240" t="s">
        <v>185</v>
      </c>
      <c r="D56" s="229" t="s">
        <v>174</v>
      </c>
      <c r="E56" s="230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2"/>
      <c r="S56" s="232" t="s">
        <v>124</v>
      </c>
      <c r="T56" s="233" t="s">
        <v>107</v>
      </c>
      <c r="U56" s="219">
        <v>0</v>
      </c>
      <c r="V56" s="219">
        <f>ROUND(E56*U56,2)</f>
        <v>0</v>
      </c>
      <c r="W56" s="219"/>
      <c r="X56" s="219" t="s">
        <v>130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131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3"/>
      <c r="D57" s="237"/>
      <c r="E57" s="237"/>
      <c r="F57" s="237"/>
      <c r="G57" s="237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112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7">
        <v>12</v>
      </c>
      <c r="B58" s="228" t="s">
        <v>186</v>
      </c>
      <c r="C58" s="240" t="s">
        <v>187</v>
      </c>
      <c r="D58" s="229" t="s">
        <v>174</v>
      </c>
      <c r="E58" s="230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/>
      <c r="S58" s="232" t="s">
        <v>124</v>
      </c>
      <c r="T58" s="233" t="s">
        <v>107</v>
      </c>
      <c r="U58" s="219">
        <v>0</v>
      </c>
      <c r="V58" s="219">
        <f>ROUND(E58*U58,2)</f>
        <v>0</v>
      </c>
      <c r="W58" s="219"/>
      <c r="X58" s="219" t="s">
        <v>188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189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3"/>
      <c r="D59" s="237"/>
      <c r="E59" s="237"/>
      <c r="F59" s="237"/>
      <c r="G59" s="237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112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>
        <v>13</v>
      </c>
      <c r="B60" s="228" t="s">
        <v>190</v>
      </c>
      <c r="C60" s="240" t="s">
        <v>191</v>
      </c>
      <c r="D60" s="229" t="s">
        <v>192</v>
      </c>
      <c r="E60" s="230">
        <v>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124</v>
      </c>
      <c r="T60" s="233" t="s">
        <v>107</v>
      </c>
      <c r="U60" s="219">
        <v>0</v>
      </c>
      <c r="V60" s="219">
        <f>ROUND(E60*U60,2)</f>
        <v>0</v>
      </c>
      <c r="W60" s="219"/>
      <c r="X60" s="219" t="s">
        <v>193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194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3"/>
      <c r="D61" s="237"/>
      <c r="E61" s="237"/>
      <c r="F61" s="237"/>
      <c r="G61" s="237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112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21" t="s">
        <v>101</v>
      </c>
      <c r="B62" s="222" t="s">
        <v>66</v>
      </c>
      <c r="C62" s="239" t="s">
        <v>67</v>
      </c>
      <c r="D62" s="223"/>
      <c r="E62" s="224"/>
      <c r="F62" s="225"/>
      <c r="G62" s="225">
        <f>SUMIF(AG63:AG64,"&lt;&gt;NOR",G63:G64)</f>
        <v>0</v>
      </c>
      <c r="H62" s="225"/>
      <c r="I62" s="225">
        <f>SUM(I63:I64)</f>
        <v>0</v>
      </c>
      <c r="J62" s="225"/>
      <c r="K62" s="225">
        <f>SUM(K63:K64)</f>
        <v>0</v>
      </c>
      <c r="L62" s="225"/>
      <c r="M62" s="225">
        <f>SUM(M63:M64)</f>
        <v>0</v>
      </c>
      <c r="N62" s="225"/>
      <c r="O62" s="225">
        <f>SUM(O63:O64)</f>
        <v>0</v>
      </c>
      <c r="P62" s="225"/>
      <c r="Q62" s="225">
        <f>SUM(Q63:Q64)</f>
        <v>0</v>
      </c>
      <c r="R62" s="225"/>
      <c r="S62" s="225"/>
      <c r="T62" s="226"/>
      <c r="U62" s="220"/>
      <c r="V62" s="220">
        <f>SUM(V63:V64)</f>
        <v>0</v>
      </c>
      <c r="W62" s="220"/>
      <c r="X62" s="220"/>
      <c r="AG62" t="s">
        <v>102</v>
      </c>
    </row>
    <row r="63" spans="1:60" outlineLevel="1" x14ac:dyDescent="0.2">
      <c r="A63" s="227">
        <v>14</v>
      </c>
      <c r="B63" s="228" t="s">
        <v>186</v>
      </c>
      <c r="C63" s="240" t="s">
        <v>195</v>
      </c>
      <c r="D63" s="229" t="s">
        <v>174</v>
      </c>
      <c r="E63" s="230">
        <v>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2"/>
      <c r="S63" s="232" t="s">
        <v>124</v>
      </c>
      <c r="T63" s="233" t="s">
        <v>107</v>
      </c>
      <c r="U63" s="219">
        <v>0</v>
      </c>
      <c r="V63" s="219">
        <f>ROUND(E63*U63,2)</f>
        <v>0</v>
      </c>
      <c r="W63" s="219"/>
      <c r="X63" s="219" t="s">
        <v>196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197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3"/>
      <c r="D64" s="237"/>
      <c r="E64" s="237"/>
      <c r="F64" s="237"/>
      <c r="G64" s="237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112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1" t="s">
        <v>101</v>
      </c>
      <c r="B65" s="222" t="s">
        <v>68</v>
      </c>
      <c r="C65" s="239" t="s">
        <v>69</v>
      </c>
      <c r="D65" s="223"/>
      <c r="E65" s="224"/>
      <c r="F65" s="225"/>
      <c r="G65" s="225">
        <f>SUMIF(AG66:AG67,"&lt;&gt;NOR",G66:G67)</f>
        <v>0</v>
      </c>
      <c r="H65" s="225"/>
      <c r="I65" s="225">
        <f>SUM(I66:I67)</f>
        <v>0</v>
      </c>
      <c r="J65" s="225"/>
      <c r="K65" s="225">
        <f>SUM(K66:K67)</f>
        <v>0</v>
      </c>
      <c r="L65" s="225"/>
      <c r="M65" s="225">
        <f>SUM(M66:M67)</f>
        <v>0</v>
      </c>
      <c r="N65" s="225"/>
      <c r="O65" s="225">
        <f>SUM(O66:O67)</f>
        <v>0</v>
      </c>
      <c r="P65" s="225"/>
      <c r="Q65" s="225">
        <f>SUM(Q66:Q67)</f>
        <v>0</v>
      </c>
      <c r="R65" s="225"/>
      <c r="S65" s="225"/>
      <c r="T65" s="226"/>
      <c r="U65" s="220"/>
      <c r="V65" s="220">
        <f>SUM(V66:V67)</f>
        <v>0</v>
      </c>
      <c r="W65" s="220"/>
      <c r="X65" s="220"/>
      <c r="AG65" t="s">
        <v>102</v>
      </c>
    </row>
    <row r="66" spans="1:60" ht="22.5" outlineLevel="1" x14ac:dyDescent="0.2">
      <c r="A66" s="227">
        <v>15</v>
      </c>
      <c r="B66" s="228" t="s">
        <v>198</v>
      </c>
      <c r="C66" s="240" t="s">
        <v>199</v>
      </c>
      <c r="D66" s="229" t="s">
        <v>192</v>
      </c>
      <c r="E66" s="230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/>
      <c r="S66" s="232" t="s">
        <v>124</v>
      </c>
      <c r="T66" s="233" t="s">
        <v>107</v>
      </c>
      <c r="U66" s="219">
        <v>0</v>
      </c>
      <c r="V66" s="219">
        <f>ROUND(E66*U66,2)</f>
        <v>0</v>
      </c>
      <c r="W66" s="219"/>
      <c r="X66" s="219" t="s">
        <v>130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175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3"/>
      <c r="D67" s="237"/>
      <c r="E67" s="237"/>
      <c r="F67" s="237"/>
      <c r="G67" s="237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112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">
      <c r="A68" s="221" t="s">
        <v>101</v>
      </c>
      <c r="B68" s="222" t="s">
        <v>70</v>
      </c>
      <c r="C68" s="239" t="s">
        <v>71</v>
      </c>
      <c r="D68" s="223"/>
      <c r="E68" s="224"/>
      <c r="F68" s="225"/>
      <c r="G68" s="225">
        <f>SUMIF(AG69:AG72,"&lt;&gt;NOR",G69:G72)</f>
        <v>0</v>
      </c>
      <c r="H68" s="225"/>
      <c r="I68" s="225">
        <f>SUM(I69:I72)</f>
        <v>0</v>
      </c>
      <c r="J68" s="225"/>
      <c r="K68" s="225">
        <f>SUM(K69:K72)</f>
        <v>0</v>
      </c>
      <c r="L68" s="225"/>
      <c r="M68" s="225">
        <f>SUM(M69:M72)</f>
        <v>0</v>
      </c>
      <c r="N68" s="225"/>
      <c r="O68" s="225">
        <f>SUM(O69:O72)</f>
        <v>0</v>
      </c>
      <c r="P68" s="225"/>
      <c r="Q68" s="225">
        <f>SUM(Q69:Q72)</f>
        <v>0</v>
      </c>
      <c r="R68" s="225"/>
      <c r="S68" s="225"/>
      <c r="T68" s="226"/>
      <c r="U68" s="220"/>
      <c r="V68" s="220">
        <f>SUM(V69:V72)</f>
        <v>0.26</v>
      </c>
      <c r="W68" s="220"/>
      <c r="X68" s="220"/>
      <c r="AG68" t="s">
        <v>102</v>
      </c>
    </row>
    <row r="69" spans="1:60" outlineLevel="1" x14ac:dyDescent="0.2">
      <c r="A69" s="227">
        <v>16</v>
      </c>
      <c r="B69" s="228" t="s">
        <v>200</v>
      </c>
      <c r="C69" s="240" t="s">
        <v>201</v>
      </c>
      <c r="D69" s="229" t="s">
        <v>202</v>
      </c>
      <c r="E69" s="230">
        <v>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2.7E-4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124</v>
      </c>
      <c r="T69" s="233" t="s">
        <v>107</v>
      </c>
      <c r="U69" s="219">
        <v>0.13</v>
      </c>
      <c r="V69" s="219">
        <f>ROUND(E69*U69,2)</f>
        <v>0.26</v>
      </c>
      <c r="W69" s="219"/>
      <c r="X69" s="219" t="s">
        <v>130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131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1" t="s">
        <v>203</v>
      </c>
      <c r="D70" s="247"/>
      <c r="E70" s="248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133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204</v>
      </c>
      <c r="D71" s="247"/>
      <c r="E71" s="248">
        <v>2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133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2"/>
      <c r="D72" s="235"/>
      <c r="E72" s="235"/>
      <c r="F72" s="235"/>
      <c r="G72" s="235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112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3"/>
      <c r="B73" s="4"/>
      <c r="C73" s="244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v>15</v>
      </c>
      <c r="AF73">
        <v>21</v>
      </c>
      <c r="AG73" t="s">
        <v>88</v>
      </c>
    </row>
    <row r="74" spans="1:60" x14ac:dyDescent="0.2">
      <c r="A74" s="213"/>
      <c r="B74" s="214" t="s">
        <v>29</v>
      </c>
      <c r="C74" s="245"/>
      <c r="D74" s="215"/>
      <c r="E74" s="216"/>
      <c r="F74" s="216"/>
      <c r="G74" s="238">
        <f>G8+G26+G31+G36+G44+G51+G62+G65+G68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f>SUMIF(L7:L72,AE73,G7:G72)</f>
        <v>0</v>
      </c>
      <c r="AF74">
        <f>SUMIF(L7:L72,AF73,G7:G72)</f>
        <v>0</v>
      </c>
      <c r="AG74" t="s">
        <v>127</v>
      </c>
    </row>
    <row r="75" spans="1:60" x14ac:dyDescent="0.2">
      <c r="C75" s="246"/>
      <c r="D75" s="10"/>
      <c r="AG75" t="s">
        <v>128</v>
      </c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22">
    <mergeCell ref="C61:G61"/>
    <mergeCell ref="C64:G64"/>
    <mergeCell ref="C67:G67"/>
    <mergeCell ref="C72:G72"/>
    <mergeCell ref="C48:G48"/>
    <mergeCell ref="C50:G50"/>
    <mergeCell ref="C53:G53"/>
    <mergeCell ref="C55:G55"/>
    <mergeCell ref="C57:G57"/>
    <mergeCell ref="C59:G59"/>
    <mergeCell ref="C33:G33"/>
    <mergeCell ref="C35:G35"/>
    <mergeCell ref="C38:G38"/>
    <mergeCell ref="C39:G39"/>
    <mergeCell ref="C43:G43"/>
    <mergeCell ref="C46:G46"/>
    <mergeCell ref="A1:G1"/>
    <mergeCell ref="C2:G2"/>
    <mergeCell ref="C3:G3"/>
    <mergeCell ref="C4:G4"/>
    <mergeCell ref="C25:G25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2020-03-12T20:20:51Z</dcterms:modified>
</cp:coreProperties>
</file>